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4814DF53-F4F3-41FC-AD87-5128CD08A258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R22" i="1"/>
  <c r="P22" i="1"/>
  <c r="Q22" i="1" s="1"/>
  <c r="L22" i="1"/>
  <c r="K22" i="1"/>
  <c r="R21" i="1"/>
  <c r="P21" i="1"/>
  <c r="Q21" i="1" s="1"/>
  <c r="L21" i="1"/>
  <c r="K21" i="1"/>
  <c r="R20" i="1"/>
  <c r="P20" i="1"/>
  <c r="Q20" i="1" s="1"/>
  <c r="L20" i="1"/>
  <c r="K20" i="1"/>
  <c r="R19" i="1"/>
  <c r="P19" i="1"/>
  <c r="Q19" i="1" s="1"/>
  <c r="L19" i="1"/>
  <c r="K19" i="1"/>
  <c r="R18" i="1"/>
  <c r="P18" i="1"/>
  <c r="Q18" i="1" s="1"/>
  <c r="L18" i="1"/>
  <c r="K18" i="1"/>
  <c r="R31" i="1"/>
  <c r="P31" i="1"/>
  <c r="Q31" i="1" s="1"/>
  <c r="L31" i="1"/>
  <c r="K31" i="1"/>
  <c r="R30" i="1"/>
  <c r="P30" i="1"/>
  <c r="Q30" i="1" s="1"/>
  <c r="L30" i="1"/>
  <c r="K30" i="1"/>
  <c r="R29" i="1"/>
  <c r="P29" i="1"/>
  <c r="Q29" i="1" s="1"/>
  <c r="L29" i="1"/>
  <c r="K29" i="1"/>
  <c r="R28" i="1"/>
  <c r="P28" i="1"/>
  <c r="Q28" i="1" s="1"/>
  <c r="L28" i="1"/>
  <c r="K28" i="1"/>
  <c r="R27" i="1"/>
  <c r="P27" i="1"/>
  <c r="Q27" i="1" s="1"/>
  <c r="L27" i="1"/>
  <c r="K27" i="1"/>
  <c r="R26" i="1"/>
  <c r="P26" i="1"/>
  <c r="Q26" i="1" s="1"/>
  <c r="L26" i="1"/>
  <c r="K26" i="1"/>
  <c r="R25" i="1"/>
  <c r="P25" i="1"/>
  <c r="Q25" i="1" s="1"/>
  <c r="L25" i="1"/>
  <c r="K25" i="1"/>
  <c r="S22" i="1" l="1"/>
  <c r="S24" i="1"/>
  <c r="S18" i="1"/>
  <c r="S19" i="1"/>
  <c r="S20" i="1"/>
  <c r="S21" i="1"/>
  <c r="S26" i="1"/>
  <c r="S29" i="1"/>
  <c r="S23" i="1"/>
  <c r="S30" i="1"/>
  <c r="S27" i="1"/>
  <c r="S25" i="1"/>
  <c r="S28" i="1"/>
  <c r="S31" i="1"/>
  <c r="R33" i="1"/>
  <c r="P33" i="1"/>
  <c r="Q33" i="1" s="1"/>
  <c r="L33" i="1"/>
  <c r="K33" i="1"/>
  <c r="R34" i="1"/>
  <c r="P34" i="1"/>
  <c r="Q34" i="1" s="1"/>
  <c r="L34" i="1"/>
  <c r="K34" i="1"/>
  <c r="R32" i="1"/>
  <c r="P32" i="1"/>
  <c r="Q32" i="1" s="1"/>
  <c r="L32" i="1"/>
  <c r="K32" i="1"/>
  <c r="R36" i="1"/>
  <c r="P36" i="1"/>
  <c r="Q36" i="1" s="1"/>
  <c r="L36" i="1"/>
  <c r="K36" i="1"/>
  <c r="R35" i="1"/>
  <c r="P35" i="1"/>
  <c r="Q35" i="1" s="1"/>
  <c r="L35" i="1"/>
  <c r="K35" i="1"/>
  <c r="L17" i="1"/>
  <c r="R17" i="1"/>
  <c r="K17" i="1"/>
  <c r="P17" i="1"/>
  <c r="Q17" i="1" s="1"/>
  <c r="Q40" i="1" l="1"/>
  <c r="Q42" i="1" s="1"/>
  <c r="K40" i="1"/>
  <c r="K42" i="1" s="1"/>
  <c r="S33" i="1"/>
  <c r="S32" i="1"/>
  <c r="S35" i="1"/>
  <c r="S34" i="1"/>
  <c r="S36" i="1"/>
  <c r="S17" i="1"/>
  <c r="S40" i="1" l="1"/>
  <c r="S42" i="1" s="1"/>
</calcChain>
</file>

<file path=xl/sharedStrings.xml><?xml version="1.0" encoding="utf-8"?>
<sst xmlns="http://schemas.openxmlformats.org/spreadsheetml/2006/main" count="95" uniqueCount="76">
  <si>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</si>
  <si>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</si>
  <si>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</si>
  <si>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</si>
  <si>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</si>
  <si>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</si>
  <si>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</si>
  <si>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</si>
  <si>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</si>
  <si>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</si>
  <si>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</si>
  <si>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</si>
  <si>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</si>
  <si>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</si>
  <si>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</si>
  <si>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</si>
  <si>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</si>
  <si>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</si>
  <si>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</si>
  <si>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</si>
  <si>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</si>
  <si>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</si>
  <si>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</si>
  <si>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</si>
  <si>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</si>
  <si>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</si>
  <si>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</si>
  <si>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</si>
  <si>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</si>
  <si>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</si>
  <si>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</si>
  <si>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</si>
  <si>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</si>
  <si>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</si>
  <si>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</si>
  <si>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</si>
  <si>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</si>
  <si>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</si>
  <si>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</si>
  <si>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</si>
  <si>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</si>
  <si>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</si>
  <si>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</si>
  <si>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</si>
  <si>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</si>
  <si>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</si>
  <si>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</si>
  <si>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</si>
  <si>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</si>
  <si>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</si>
  <si>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</si>
  <si>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</si>
  <si>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</si>
  <si>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</si>
  <si>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3.Polipropilè</t>
  </si>
  <si>
    <t>2018130</t>
  </si>
  <si>
    <t xml:space="preserve">Sutura no absorbible, polipropilè sintètic monofilar fil: calibre 0, longitud 75cm, tintat-  agulla 1/2 cercle,  cos cilíndric, punta trocar, longitud 37mm </t>
  </si>
  <si>
    <t xml:space="preserve">Sutura no absorbible, polipropilè sintètic monofilar  fil:  calibre 1/0, longitud 100cm, tintat- agulla 1/2 cercle  cos cilíndric, punta cilíndrica, longitud 40 mm </t>
  </si>
  <si>
    <t xml:space="preserve">Sutura no absorbible, polipropilè sintètic monofilar  fil: calibre 2/0, longitud 90cm, tintat- doble agulla 1/2 cercle,  cos cilíndric, punta trocar, longitud 26mm </t>
  </si>
  <si>
    <t xml:space="preserve">Sutura no absorbible, polipropilè sintètic monofilar  fil: calibre 2/0, longitud 90cm, tintat - doble agulla 1/2 cercle  cos cilíndric punta cilíndrica, longitud 37 mm </t>
  </si>
  <si>
    <t xml:space="preserve">Sutura no absorbible, polipropilè sintètic monofilar, fil: calibre 3/0, longitud 90cm, tintat -  doble agulla 1/2 cercle,  cos cilíndric, punta cilíndrica, longitud 26mm </t>
  </si>
  <si>
    <t xml:space="preserve">Sutura no absorbible, polipropilè sintètic monofilar fil: calibre 3/0, longitud 75 cm, tintat - agulla 3/8 cercle,  cos triangular, punta triangular,  longitud  16mm </t>
  </si>
  <si>
    <t xml:space="preserve">Sutura no absorbible, polipropilè sintètic monofilar  fil: calibre 3/0, longitud 90 cm, tintat- doble agulla 1/2 cercle  cos cilíndric, punta trocar , longitud 26 mm </t>
  </si>
  <si>
    <t xml:space="preserve">Sutura no absorbible, polipropilè sintètic monofilar fil: calibre 3/0, longitud 90 cm, tintat - doble agulla 1/2 cercle  cos cilíndric, punta cilíndrica , longitud 17  mm </t>
  </si>
  <si>
    <t xml:space="preserve">Sutura no absorbible, polipropilè sintètic monofilar  fil: calibre 4/0, fil de 90cm , tintat -doble agulla 1/2 cercle  cos cilíndric, punta cilíndrica, longitud 17mm </t>
  </si>
  <si>
    <t xml:space="preserve">Sutura no absorbible, polipropilè sintètic monofilar fil: calibre 4/0, longitud 45 cm, tintat -doble agulla 3/8 cercle  cos cilíndric, punta triangular , longitud 19mm </t>
  </si>
  <si>
    <t xml:space="preserve">Sutura no absorbible, polipropilè sintètic monofilar fil: calibre 4/0, longitud 90 cm, tintat - doble agulla 1/2  cercle  cos cilíndric, punta cilíndrica,  longitud 26 mm </t>
  </si>
  <si>
    <t xml:space="preserve">Sutura no absorbible, polipropilè sintètic monofilar fil: calibre 5/0, longitud 45cm, tintat - agulla 3/8  cercle,  cos triangular,  punta triangular, longitud 16 mm </t>
  </si>
  <si>
    <t xml:space="preserve">Sutura no absorbible, polipropilè sintètic monofilar fil: calibre 5/0, longitud 90 cm, tintat - doble agulla 1/2 cercle  cos cilíndric punta cilíndrica,  longitud 17 mm </t>
  </si>
  <si>
    <t>Sutura no absorbible, polipropilè sintètic monofilar fil: calibre 6/0, longitud 60 cm, tintat - doble agulla 3/8 cercle  cos cilíndric, punta cilíndrica, longitud 9 mm</t>
  </si>
  <si>
    <t xml:space="preserve">Sutura no absorbible, polipropilè sintètic monofilar fil: calibre 6/0, longitud 45cm, tintat - agulla 3/8 cercle  cos triangular,  punta triangular , longitud 11mm </t>
  </si>
  <si>
    <t>Sutura no absorbible, polipropilè sintètic monofilar fil: calibre 6/0, fil de 75cm, tintat - doble agulla 3/8 cercle  cos cilíndric, punta cilíndrica, longitud 13 mm</t>
  </si>
  <si>
    <t>Sutura no absorbible, polipropilè sintètic monofilar fil: calibre 6/0, longitud 75cm, tintat - doble  agulla antireflectant  3/8 cercle, cos cilíndric, punta cilíndrica, longitud 13 mm</t>
  </si>
  <si>
    <t xml:space="preserve">Sutura no absorbible, polipropilè sintètic monofilar fil: calibre 7/0, longitud 60 cm, tintat - agulla 3/8 cercle  cos cilíndric, punta cilíndrica,  longitud 13  mm </t>
  </si>
  <si>
    <t>Sutura no absorbible, polipropilè sintètic monofilar fil: calibre 7/0, longitud 60 cm, tintat - doble agulla 3/8 cercle  cos cilíndric, punta cilíndrica, longitud 9  mm</t>
  </si>
  <si>
    <t xml:space="preserve">Sutura no absorbible, polipropilè sintètic monofilar fil: calibre 8/0,  longitud de 60 cm, tintat - doble agulla 3/8 cercle  cos cilíndric, punta cilíndrica,  longitud 8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</si>
</sst>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7" applyNumberFormat="0" applyAlignment="0" applyProtection="0"/>
    <xf numFmtId="0" fontId="17" fillId="15" borderId="17" applyNumberFormat="0" applyAlignment="0" applyProtection="0"/>
    <xf numFmtId="0" fontId="18" fillId="47" borderId="18" applyNumberFormat="0" applyAlignment="0" applyProtection="0"/>
    <xf numFmtId="0" fontId="19" fillId="0" borderId="19" applyNumberFormat="0" applyFill="0" applyAlignment="0" applyProtection="0"/>
    <xf numFmtId="0" fontId="18" fillId="47" borderId="18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7" applyNumberFormat="0" applyAlignment="0" applyProtection="0"/>
    <xf numFmtId="0" fontId="19" fillId="0" borderId="19" applyNumberFormat="0" applyFill="0" applyAlignment="0" applyProtection="0"/>
    <xf numFmtId="0" fontId="13" fillId="8" borderId="23" applyNumberFormat="0" applyFont="0" applyAlignment="0" applyProtection="0"/>
    <xf numFmtId="0" fontId="8" fillId="8" borderId="23" applyNumberFormat="0" applyFont="0" applyAlignment="0" applyProtection="0"/>
    <xf numFmtId="0" fontId="27" fillId="6" borderId="24" applyNumberFormat="0" applyAlignment="0" applyProtection="0"/>
    <xf numFmtId="0" fontId="27" fillId="15" borderId="24" applyNumberFormat="0" applyAlignment="0" applyProtection="0"/>
    <xf numFmtId="4" fontId="12" fillId="17" borderId="25" applyNumberFormat="0" applyProtection="0">
      <alignment vertical="center"/>
    </xf>
    <xf numFmtId="4" fontId="28" fillId="5" borderId="26" applyNumberFormat="0" applyProtection="0">
      <alignment vertical="center"/>
    </xf>
    <xf numFmtId="4" fontId="12" fillId="5" borderId="26" applyNumberFormat="0" applyProtection="0">
      <alignment horizontal="left" vertical="center" indent="1"/>
    </xf>
    <xf numFmtId="0" fontId="29" fillId="17" borderId="27" applyNumberFormat="0" applyProtection="0">
      <alignment horizontal="left" vertical="top" indent="1"/>
    </xf>
    <xf numFmtId="4" fontId="12" fillId="21" borderId="26" applyNumberFormat="0" applyProtection="0">
      <alignment horizontal="left" vertical="center" indent="1"/>
    </xf>
    <xf numFmtId="4" fontId="12" fillId="11" borderId="26" applyNumberFormat="0" applyProtection="0">
      <alignment horizontal="right" vertical="center"/>
    </xf>
    <xf numFmtId="4" fontId="12" fillId="52" borderId="26" applyNumberFormat="0" applyProtection="0">
      <alignment horizontal="right" vertical="center"/>
    </xf>
    <xf numFmtId="4" fontId="12" fillId="29" borderId="25" applyNumberFormat="0" applyProtection="0">
      <alignment horizontal="right" vertical="center"/>
    </xf>
    <xf numFmtId="4" fontId="12" fillId="20" borderId="26" applyNumberFormat="0" applyProtection="0">
      <alignment horizontal="right" vertical="center"/>
    </xf>
    <xf numFmtId="4" fontId="12" fillId="24" borderId="26" applyNumberFormat="0" applyProtection="0">
      <alignment horizontal="right" vertical="center"/>
    </xf>
    <xf numFmtId="4" fontId="12" fillId="42" borderId="26" applyNumberFormat="0" applyProtection="0">
      <alignment horizontal="right" vertical="center"/>
    </xf>
    <xf numFmtId="4" fontId="12" fillId="25" borderId="26" applyNumberFormat="0" applyProtection="0">
      <alignment horizontal="right" vertical="center"/>
    </xf>
    <xf numFmtId="4" fontId="12" fillId="53" borderId="26" applyNumberFormat="0" applyProtection="0">
      <alignment horizontal="right" vertical="center"/>
    </xf>
    <xf numFmtId="4" fontId="12" fillId="19" borderId="26" applyNumberFormat="0" applyProtection="0">
      <alignment horizontal="right" vertical="center"/>
    </xf>
    <xf numFmtId="4" fontId="12" fillId="54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12" fillId="55" borderId="26" applyNumberFormat="0" applyProtection="0">
      <alignment horizontal="right" vertical="center"/>
    </xf>
    <xf numFmtId="4" fontId="12" fillId="9" borderId="25" applyNumberFormat="0" applyProtection="0">
      <alignment horizontal="left" vertical="center" indent="1"/>
    </xf>
    <xf numFmtId="4" fontId="12" fillId="55" borderId="25" applyNumberFormat="0" applyProtection="0">
      <alignment horizontal="left" vertical="center" indent="1"/>
    </xf>
    <xf numFmtId="0" fontId="12" fillId="15" borderId="26" applyNumberFormat="0" applyProtection="0">
      <alignment horizontal="left" vertical="center" indent="1"/>
    </xf>
    <xf numFmtId="0" fontId="12" fillId="38" borderId="27" applyNumberFormat="0" applyProtection="0">
      <alignment horizontal="left" vertical="top" indent="1"/>
    </xf>
    <xf numFmtId="0" fontId="12" fillId="56" borderId="26" applyNumberFormat="0" applyProtection="0">
      <alignment horizontal="left" vertical="center" indent="1"/>
    </xf>
    <xf numFmtId="0" fontId="12" fillId="55" borderId="27" applyNumberFormat="0" applyProtection="0">
      <alignment horizontal="left" vertical="top" indent="1"/>
    </xf>
    <xf numFmtId="0" fontId="12" fillId="18" borderId="26" applyNumberFormat="0" applyProtection="0">
      <alignment horizontal="left" vertical="center" indent="1"/>
    </xf>
    <xf numFmtId="0" fontId="12" fillId="18" borderId="27" applyNumberFormat="0" applyProtection="0">
      <alignment horizontal="left" vertical="top" indent="1"/>
    </xf>
    <xf numFmtId="0" fontId="12" fillId="9" borderId="26" applyNumberFormat="0" applyProtection="0">
      <alignment horizontal="left" vertical="center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30" fillId="38" borderId="29" applyBorder="0"/>
    <xf numFmtId="4" fontId="31" fillId="8" borderId="27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7" applyNumberFormat="0" applyProtection="0">
      <alignment horizontal="left" vertical="center" indent="1"/>
    </xf>
    <xf numFmtId="0" fontId="31" fillId="8" borderId="27" applyNumberFormat="0" applyProtection="0">
      <alignment horizontal="left" vertical="top" indent="1"/>
    </xf>
    <xf numFmtId="4" fontId="12" fillId="0" borderId="26" applyNumberFormat="0" applyProtection="0">
      <alignment horizontal="right" vertical="center"/>
    </xf>
    <xf numFmtId="4" fontId="28" fillId="4" borderId="26" applyNumberFormat="0" applyProtection="0">
      <alignment horizontal="right" vertical="center"/>
    </xf>
    <xf numFmtId="4" fontId="12" fillId="21" borderId="26" applyNumberFormat="0" applyProtection="0">
      <alignment horizontal="left" vertical="center" indent="1"/>
    </xf>
    <xf numFmtId="0" fontId="31" fillId="55" borderId="27" applyNumberFormat="0" applyProtection="0">
      <alignment horizontal="left" vertical="top" indent="1"/>
    </xf>
    <xf numFmtId="4" fontId="32" fillId="58" borderId="25" applyNumberFormat="0" applyProtection="0">
      <alignment horizontal="left" vertical="center" indent="1"/>
    </xf>
    <xf numFmtId="0" fontId="12" fillId="59" borderId="6"/>
    <xf numFmtId="4" fontId="33" fillId="6" borderId="26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0" borderId="32" applyNumberFormat="0" applyFill="0" applyAlignment="0" applyProtection="0"/>
    <xf numFmtId="0" fontId="21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3" applyNumberFormat="0" applyFont="0" applyAlignment="0" applyProtection="0"/>
    <xf numFmtId="0" fontId="8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0" borderId="21" applyNumberFormat="0" applyFill="0" applyAlignment="0" applyProtection="0"/>
    <xf numFmtId="0" fontId="39" fillId="0" borderId="31" applyNumberFormat="0" applyFill="0" applyAlignment="0" applyProtection="0"/>
    <xf numFmtId="0" fontId="12" fillId="38" borderId="27" applyNumberFormat="0" applyProtection="0">
      <alignment horizontal="left" vertical="top" indent="1"/>
    </xf>
    <xf numFmtId="0" fontId="12" fillId="55" borderId="27" applyNumberFormat="0" applyProtection="0">
      <alignment horizontal="left" vertical="top" indent="1"/>
    </xf>
    <xf numFmtId="0" fontId="12" fillId="18" borderId="27" applyNumberFormat="0" applyProtection="0">
      <alignment horizontal="left" vertical="top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8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8" borderId="23" applyNumberFormat="0" applyFont="0" applyAlignment="0" applyProtection="0"/>
    <xf numFmtId="0" fontId="43" fillId="38" borderId="27" applyNumberFormat="0" applyProtection="0">
      <alignment horizontal="left" vertical="top" indent="1"/>
    </xf>
    <xf numFmtId="0" fontId="43" fillId="55" borderId="27" applyNumberFormat="0" applyProtection="0">
      <alignment horizontal="left" vertical="top" indent="1"/>
    </xf>
    <xf numFmtId="0" fontId="43" fillId="18" borderId="27" applyNumberFormat="0" applyProtection="0">
      <alignment horizontal="left" vertical="top" indent="1"/>
    </xf>
    <xf numFmtId="0" fontId="43" fillId="9" borderId="27" applyNumberFormat="0" applyProtection="0">
      <alignment horizontal="left" vertical="top" indent="1"/>
    </xf>
    <xf numFmtId="0" fontId="43" fillId="6" borderId="28" applyNumberFormat="0">
      <protection locked="0"/>
    </xf>
    <xf numFmtId="0" fontId="8" fillId="0" borderId="0"/>
    <xf numFmtId="0" fontId="8" fillId="0" borderId="0"/>
    <xf numFmtId="0" fontId="1" fillId="0" borderId="0"/>
  </cellStyleXfs>
  <cellXfs count="16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6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7" fillId="0" borderId="3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horizontal="center" vertical="center" textRotation="180" wrapText="1"/>
    </xf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39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7" fillId="60" borderId="3" xfId="2" applyFont="1" applyFill="1" applyBorder="1" applyAlignment="1">
      <alignment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2" xfId="2" applyFont="1" applyFill="1" applyBorder="1" applyAlignment="1" applyProtection="1">
      <alignment horizontal="center" vertical="center" wrapText="1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7" fillId="60" borderId="3" xfId="2" applyFont="1" applyFill="1" applyBorder="1" applyAlignment="1" applyProtection="1">
      <alignment vertical="center"/>
    </xf>
    <xf numFmtId="0" fontId="47" fillId="60" borderId="51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1" fillId="60" borderId="6" xfId="2" applyFont="1" applyFill="1" applyBorder="1" applyAlignment="1" applyProtection="1">
      <alignment horizontal="center" vertical="center" wrapText="1"/>
    </xf>
    <xf numFmtId="0" fontId="8" fillId="0" borderId="6" xfId="2" applyFont="1" applyBorder="1"/>
    <xf numFmtId="0" fontId="8" fillId="0" borderId="6" xfId="2" applyFont="1" applyBorder="1" applyAlignment="1">
      <alignment horizontal="center" vertical="center"/>
    </xf>
    <xf numFmtId="3" fontId="1" fillId="60" borderId="6" xfId="2" applyNumberFormat="1" applyFont="1" applyFill="1" applyBorder="1" applyAlignment="1" applyProtection="1">
      <alignment vertical="center"/>
    </xf>
    <xf numFmtId="0" fontId="8" fillId="60" borderId="6" xfId="2" applyFont="1" applyFill="1" applyBorder="1" applyAlignment="1" applyProtection="1">
      <alignment horizontal="center" vertical="center"/>
    </xf>
    <xf numFmtId="4" fontId="8" fillId="60" borderId="6" xfId="2" applyNumberFormat="1" applyFont="1" applyFill="1" applyBorder="1" applyAlignment="1" applyProtection="1">
      <alignment vertical="center"/>
    </xf>
    <xf numFmtId="4" fontId="8" fillId="63" borderId="6" xfId="2" applyNumberFormat="1" applyFont="1" applyFill="1" applyBorder="1" applyAlignment="1">
      <alignment vertical="center"/>
    </xf>
    <xf numFmtId="4" fontId="8" fillId="64" borderId="6" xfId="2" applyNumberFormat="1" applyFont="1" applyFill="1" applyBorder="1" applyAlignment="1" applyProtection="1">
      <alignment horizontal="center" vertical="center"/>
      <protection locked="0"/>
    </xf>
    <xf numFmtId="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0" fontId="1" fillId="60" borderId="15" xfId="2" applyFont="1" applyFill="1" applyBorder="1" applyAlignment="1" applyProtection="1">
      <alignment horizontal="center" vertical="center" wrapText="1"/>
    </xf>
    <xf numFmtId="0" fontId="8" fillId="0" borderId="15" xfId="2" applyFont="1" applyBorder="1"/>
    <xf numFmtId="0" fontId="8" fillId="0" borderId="15" xfId="2" applyFont="1" applyBorder="1" applyAlignment="1">
      <alignment horizontal="center" vertical="center"/>
    </xf>
    <xf numFmtId="3" fontId="1" fillId="60" borderId="15" xfId="2" applyNumberFormat="1" applyFont="1" applyFill="1" applyBorder="1" applyAlignment="1" applyProtection="1">
      <alignment vertical="center"/>
    </xf>
    <xf numFmtId="0" fontId="8" fillId="60" borderId="15" xfId="2" applyFont="1" applyFill="1" applyBorder="1" applyAlignment="1" applyProtection="1">
      <alignment horizontal="center" vertical="center"/>
    </xf>
    <xf numFmtId="4" fontId="8" fillId="60" borderId="15" xfId="2" applyNumberFormat="1" applyFont="1" applyFill="1" applyBorder="1" applyAlignment="1" applyProtection="1">
      <alignment vertical="center"/>
    </xf>
    <xf numFmtId="4" fontId="8" fillId="63" borderId="15" xfId="2" applyNumberFormat="1" applyFont="1" applyFill="1" applyBorder="1" applyAlignment="1">
      <alignment vertical="center"/>
    </xf>
    <xf numFmtId="4" fontId="8" fillId="64" borderId="15" xfId="2" applyNumberFormat="1" applyFont="1" applyFill="1" applyBorder="1" applyAlignment="1" applyProtection="1">
      <alignment horizontal="center" vertical="center"/>
      <protection locked="0"/>
    </xf>
    <xf numFmtId="4" fontId="8" fillId="0" borderId="15" xfId="2" applyNumberFormat="1" applyFont="1" applyFill="1" applyBorder="1" applyAlignment="1" applyProtection="1">
      <alignment vertical="center"/>
    </xf>
    <xf numFmtId="9" fontId="8" fillId="0" borderId="15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11" xfId="2" applyFont="1" applyFill="1" applyBorder="1" applyAlignment="1" applyProtection="1">
      <alignment horizontal="center" vertical="center" wrapText="1"/>
    </xf>
    <xf numFmtId="0" fontId="8" fillId="0" borderId="11" xfId="2" applyFont="1" applyBorder="1"/>
    <xf numFmtId="0" fontId="8" fillId="0" borderId="11" xfId="2" applyFont="1" applyBorder="1" applyAlignment="1">
      <alignment horizontal="center" vertical="center"/>
    </xf>
    <xf numFmtId="3" fontId="1" fillId="60" borderId="11" xfId="2" applyNumberFormat="1" applyFont="1" applyFill="1" applyBorder="1" applyAlignment="1" applyProtection="1">
      <alignment vertical="center"/>
    </xf>
    <xf numFmtId="0" fontId="8" fillId="60" borderId="11" xfId="2" applyFont="1" applyFill="1" applyBorder="1" applyAlignment="1" applyProtection="1">
      <alignment horizontal="center" vertical="center"/>
    </xf>
    <xf numFmtId="4" fontId="8" fillId="60" borderId="11" xfId="2" applyNumberFormat="1" applyFont="1" applyFill="1" applyBorder="1" applyAlignment="1" applyProtection="1">
      <alignment vertical="center"/>
    </xf>
    <xf numFmtId="4" fontId="8" fillId="63" borderId="11" xfId="2" applyNumberFormat="1" applyFont="1" applyFill="1" applyBorder="1" applyAlignment="1">
      <alignment vertical="center"/>
    </xf>
    <xf numFmtId="4" fontId="8" fillId="64" borderId="11" xfId="2" applyNumberFormat="1" applyFont="1" applyFill="1" applyBorder="1" applyAlignment="1" applyProtection="1">
      <alignment horizontal="center" vertical="center"/>
      <protection locked="0"/>
    </xf>
    <xf numFmtId="4" fontId="8" fillId="0" borderId="11" xfId="2" applyNumberFormat="1" applyFont="1" applyFill="1" applyBorder="1" applyAlignment="1" applyProtection="1">
      <alignment vertical="center"/>
    </xf>
    <xf numFmtId="9" fontId="8" fillId="0" borderId="11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4" xfId="2" applyNumberFormat="1" applyFont="1" applyFill="1" applyBorder="1" applyAlignment="1">
      <alignment horizontal="right" vertical="center"/>
    </xf>
    <xf numFmtId="0" fontId="7" fillId="63" borderId="3" xfId="2" applyFont="1" applyFill="1" applyBorder="1" applyAlignment="1">
      <alignment vertical="center" wrapText="1"/>
    </xf>
    <xf numFmtId="0" fontId="7" fillId="64" borderId="3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58" xfId="2" applyFont="1" applyFill="1" applyBorder="1" applyAlignment="1">
      <alignment vertical="center" wrapText="1"/>
    </xf>
    <xf numFmtId="0" fontId="7" fillId="3" borderId="2" xfId="2" applyFont="1" applyFill="1" applyBorder="1" applyAlignment="1">
      <alignment vertical="center" wrapText="1"/>
    </xf>
    <xf numFmtId="0" fontId="7" fillId="2" borderId="4" xfId="2" applyFont="1" applyFill="1" applyBorder="1" applyAlignment="1">
      <alignment vertical="center" wrapText="1"/>
    </xf>
    <xf numFmtId="9" fontId="8" fillId="0" borderId="34" xfId="2" applyNumberFormat="1" applyFont="1" applyBorder="1" applyAlignment="1" applyProtection="1">
      <alignment horizontal="center" vertical="center"/>
      <protection locked="0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3" borderId="51" xfId="2" applyNumberFormat="1" applyFont="1" applyFill="1" applyBorder="1" applyAlignment="1">
      <alignment vertical="center"/>
    </xf>
    <xf numFmtId="4" fontId="8" fillId="3" borderId="5" xfId="2" applyNumberFormat="1" applyFont="1" applyFill="1" applyBorder="1" applyAlignment="1">
      <alignment vertical="center"/>
    </xf>
    <xf numFmtId="4" fontId="8" fillId="3" borderId="10" xfId="2" applyNumberFormat="1" applyFont="1" applyFill="1" applyBorder="1" applyAlignment="1">
      <alignment vertical="center"/>
    </xf>
    <xf numFmtId="0" fontId="7" fillId="2" borderId="59" xfId="2" applyFont="1" applyFill="1" applyBorder="1" applyAlignment="1">
      <alignment vertical="center" wrapText="1"/>
    </xf>
    <xf numFmtId="4" fontId="8" fillId="2" borderId="36" xfId="2" applyNumberFormat="1" applyFont="1" applyFill="1" applyBorder="1" applyAlignment="1">
      <alignment horizontal="right" vertical="center"/>
    </xf>
    <xf numFmtId="4" fontId="8" fillId="2" borderId="38" xfId="2" applyNumberFormat="1" applyFont="1" applyFill="1" applyBorder="1" applyAlignment="1">
      <alignment horizontal="right" vertical="center"/>
    </xf>
    <xf numFmtId="4" fontId="8" fillId="2" borderId="14" xfId="2" applyNumberFormat="1" applyFont="1" applyFill="1" applyBorder="1" applyAlignment="1">
      <alignment horizontal="right" vertical="center"/>
    </xf>
    <xf numFmtId="0" fontId="7" fillId="3" borderId="4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4" xfId="2" applyNumberFormat="1" applyFont="1" applyFill="1" applyBorder="1" applyAlignment="1">
      <alignment vertical="center"/>
    </xf>
    <xf numFmtId="4" fontId="8" fillId="3" borderId="55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right" vertical="center"/>
    </xf>
    <xf numFmtId="0" fontId="7" fillId="0" borderId="60" xfId="2" applyFont="1" applyBorder="1" applyAlignment="1">
      <alignment horizontal="right" vertical="center"/>
    </xf>
    <xf numFmtId="0" fontId="1" fillId="60" borderId="7" xfId="2" applyFont="1" applyFill="1" applyBorder="1" applyAlignment="1" applyProtection="1">
      <alignment horizontal="left" vertical="center" wrapText="1"/>
    </xf>
    <xf numFmtId="0" fontId="1" fillId="60" borderId="38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54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46" xfId="0" applyFont="1" applyBorder="1" applyAlignment="1" applyProtection="1">
      <alignment horizontal="center" vertical="center" wrapText="1"/>
      <protection locked="0"/>
    </xf>
    <xf numFmtId="0" fontId="47" fillId="0" borderId="47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49" xfId="0" applyFont="1" applyFill="1" applyBorder="1" applyAlignment="1" applyProtection="1">
      <alignment horizontal="center" vertical="center" wrapText="1"/>
    </xf>
    <xf numFmtId="0" fontId="47" fillId="60" borderId="50" xfId="0" applyFont="1" applyFill="1" applyBorder="1" applyAlignment="1" applyProtection="1">
      <alignment horizontal="center" vertical="center" wrapText="1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36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38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1" fillId="60" borderId="12" xfId="2" applyFont="1" applyFill="1" applyBorder="1" applyAlignment="1" applyProtection="1">
      <alignment horizontal="left" vertical="center" wrapText="1"/>
    </xf>
    <xf numFmtId="0" fontId="1" fillId="60" borderId="14" xfId="2" applyFont="1" applyFill="1" applyBorder="1" applyAlignment="1" applyProtection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54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55" xfId="0" applyFont="1" applyFill="1" applyBorder="1" applyAlignment="1" applyProtection="1">
      <alignment horizontal="center" vertical="center" wrapTex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7" fillId="60" borderId="3" xfId="2" applyFont="1" applyFill="1" applyBorder="1" applyAlignment="1" applyProtection="1">
      <alignment horizontal="left" vertical="center"/>
    </xf>
    <xf numFmtId="0" fontId="1" fillId="60" borderId="34" xfId="2" applyFont="1" applyFill="1" applyBorder="1" applyAlignment="1" applyProtection="1">
      <alignment horizontal="left" vertical="center" wrapText="1"/>
    </xf>
    <xf numFmtId="0" fontId="1" fillId="60" borderId="36" xfId="2" applyFont="1" applyFill="1" applyBorder="1" applyAlignment="1" applyProtection="1">
      <alignment horizontal="left" vertical="center" wrapText="1"/>
    </xf>
    <xf numFmtId="0" fontId="47" fillId="61" borderId="48" xfId="0" applyFont="1" applyFill="1" applyBorder="1" applyAlignment="1" applyProtection="1">
      <alignment horizontal="center" vertical="center" wrapText="1"/>
      <protection locked="0"/>
    </xf>
    <xf numFmtId="0" fontId="47" fillId="61" borderId="50" xfId="0" applyFont="1" applyFill="1" applyBorder="1" applyAlignment="1" applyProtection="1">
      <alignment horizontal="center" vertical="center" wrapText="1"/>
      <protection locked="0"/>
    </xf>
    <xf numFmtId="0" fontId="47" fillId="62" borderId="49" xfId="0" applyFont="1" applyFill="1" applyBorder="1" applyAlignment="1" applyProtection="1">
      <alignment horizontal="center" vertical="center" wrapText="1"/>
      <protection locked="0"/>
    </xf>
    <xf numFmtId="0" fontId="47" fillId="62" borderId="50" xfId="0" applyFont="1" applyFill="1" applyBorder="1" applyAlignment="1" applyProtection="1">
      <alignment horizontal="center" vertical="center" wrapText="1"/>
      <protection locked="0"/>
    </xf>
    <xf numFmtId="0" fontId="1" fillId="60" borderId="41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42" xfId="2" applyFont="1" applyFill="1" applyBorder="1" applyAlignment="1" applyProtection="1">
      <alignment horizontal="center" vertical="center" wrapText="1"/>
    </xf>
    <xf numFmtId="0" fontId="47" fillId="60" borderId="41" xfId="0" applyFont="1" applyFill="1" applyBorder="1" applyAlignment="1" applyProtection="1">
      <alignment horizontal="left" vertical="center" wrapText="1"/>
    </xf>
    <xf numFmtId="0" fontId="47" fillId="60" borderId="43" xfId="0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A089F960-173A-46B6-9054-FC5E31E33683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2"/>
  <sheetViews>
    <sheetView showGridLines="0" tabSelected="1" zoomScale="70" zoomScaleNormal="70" workbookViewId="0">
      <selection activeCell="B13" sqref="B13:E13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7" customWidth="1"/>
    <col min="12" max="12" width="16.425781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x14ac:dyDescent="0.25">
      <c r="A6" s="1"/>
      <c r="B6" s="112" t="s">
        <v>18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"/>
      <c r="U6" s="1"/>
      <c r="V6" s="1"/>
      <c r="W6" s="1"/>
      <c r="X6" s="1"/>
      <c r="Y6" s="1"/>
      <c r="Z6" s="1"/>
    </row>
    <row r="7" spans="1:26" ht="42.75" customHeight="1" x14ac:dyDescent="0.25">
      <c r="A7" s="132" t="s">
        <v>9</v>
      </c>
      <c r="B7" s="132"/>
      <c r="C7" s="132"/>
      <c r="D7" s="134" t="s">
        <v>52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52"/>
      <c r="R7" s="52"/>
      <c r="S7" s="52"/>
      <c r="T7" s="2"/>
      <c r="U7" s="2"/>
      <c r="V7" s="2"/>
      <c r="W7" s="3"/>
      <c r="X7" s="3"/>
      <c r="Y7" s="3"/>
      <c r="Z7" s="3"/>
    </row>
    <row r="8" spans="1:26" ht="43.5" customHeight="1" thickBot="1" x14ac:dyDescent="0.3">
      <c r="A8" s="133" t="s">
        <v>10</v>
      </c>
      <c r="B8" s="133"/>
      <c r="C8" s="133"/>
      <c r="D8" s="51"/>
      <c r="E8" s="135" t="s">
        <v>51</v>
      </c>
      <c r="F8" s="135"/>
      <c r="G8" s="135"/>
      <c r="H8" s="135"/>
      <c r="I8" s="135"/>
      <c r="J8" s="135"/>
      <c r="K8" s="135"/>
      <c r="L8" s="135"/>
      <c r="M8" s="135"/>
      <c r="N8" s="53"/>
      <c r="O8" s="53"/>
      <c r="P8" s="53"/>
      <c r="Q8" s="53"/>
      <c r="R8" s="53"/>
      <c r="S8" s="53"/>
      <c r="T8" s="4"/>
      <c r="U8" s="4"/>
      <c r="V8" s="4"/>
      <c r="W8" s="3"/>
      <c r="X8" s="3"/>
      <c r="Y8" s="3"/>
      <c r="Z8" s="3"/>
    </row>
    <row r="9" spans="1:26" s="27" customFormat="1" ht="34.5" customHeight="1" thickBot="1" x14ac:dyDescent="0.3">
      <c r="A9" s="121" t="s">
        <v>34</v>
      </c>
      <c r="B9" s="122"/>
      <c r="C9" s="122"/>
      <c r="D9" s="122"/>
      <c r="E9" s="122"/>
      <c r="F9" s="122"/>
      <c r="G9" s="122"/>
      <c r="H9" s="122"/>
      <c r="I9" s="122"/>
      <c r="J9" s="123"/>
      <c r="K9" s="121" t="s">
        <v>11</v>
      </c>
      <c r="L9" s="122"/>
      <c r="M9" s="122"/>
      <c r="N9" s="122"/>
      <c r="O9" s="122"/>
      <c r="P9" s="122"/>
      <c r="Q9" s="122"/>
      <c r="R9" s="122"/>
      <c r="S9" s="123"/>
      <c r="W9" s="28"/>
      <c r="X9" s="28"/>
    </row>
    <row r="10" spans="1:26" s="30" customFormat="1" ht="39" customHeight="1" x14ac:dyDescent="0.2">
      <c r="A10" s="48" t="s">
        <v>35</v>
      </c>
      <c r="B10" s="124"/>
      <c r="C10" s="125"/>
      <c r="D10" s="125"/>
      <c r="E10" s="126"/>
      <c r="F10" s="29" t="s">
        <v>36</v>
      </c>
      <c r="G10" s="124"/>
      <c r="H10" s="125"/>
      <c r="I10" s="125"/>
      <c r="J10" s="127"/>
      <c r="K10" s="165" t="s">
        <v>12</v>
      </c>
      <c r="L10" s="115"/>
      <c r="M10" s="116"/>
      <c r="N10" s="116"/>
      <c r="O10" s="116"/>
      <c r="P10" s="116"/>
      <c r="Q10" s="116"/>
      <c r="R10" s="116"/>
      <c r="S10" s="117"/>
      <c r="W10" s="28"/>
    </row>
    <row r="11" spans="1:26" s="30" customFormat="1" ht="39" customHeight="1" x14ac:dyDescent="0.2">
      <c r="A11" s="45" t="s">
        <v>37</v>
      </c>
      <c r="B11" s="128"/>
      <c r="C11" s="129"/>
      <c r="D11" s="129"/>
      <c r="E11" s="130"/>
      <c r="F11" s="31" t="s">
        <v>38</v>
      </c>
      <c r="G11" s="128"/>
      <c r="H11" s="129"/>
      <c r="I11" s="129"/>
      <c r="J11" s="131"/>
      <c r="K11" s="166"/>
      <c r="L11" s="118"/>
      <c r="M11" s="119"/>
      <c r="N11" s="119"/>
      <c r="O11" s="119"/>
      <c r="P11" s="119"/>
      <c r="Q11" s="119"/>
      <c r="R11" s="119"/>
      <c r="S11" s="120"/>
      <c r="W11" s="28"/>
    </row>
    <row r="12" spans="1:26" s="30" customFormat="1" ht="39" customHeight="1" x14ac:dyDescent="0.2">
      <c r="A12" s="45" t="s">
        <v>13</v>
      </c>
      <c r="B12" s="33"/>
      <c r="C12" s="31" t="s">
        <v>15</v>
      </c>
      <c r="D12" s="136"/>
      <c r="E12" s="137"/>
      <c r="F12" s="31" t="s">
        <v>39</v>
      </c>
      <c r="G12" s="128"/>
      <c r="H12" s="129"/>
      <c r="I12" s="129"/>
      <c r="J12" s="131"/>
      <c r="K12" s="32" t="s">
        <v>14</v>
      </c>
      <c r="L12" s="113"/>
      <c r="M12" s="113"/>
      <c r="N12" s="113"/>
      <c r="O12" s="113"/>
      <c r="P12" s="113"/>
      <c r="Q12" s="113"/>
      <c r="R12" s="113"/>
      <c r="S12" s="114"/>
      <c r="W12" s="28"/>
    </row>
    <row r="13" spans="1:26" s="30" customFormat="1" ht="39" customHeight="1" x14ac:dyDescent="0.2">
      <c r="A13" s="45" t="s">
        <v>40</v>
      </c>
      <c r="B13" s="128"/>
      <c r="C13" s="129"/>
      <c r="D13" s="129"/>
      <c r="E13" s="130"/>
      <c r="F13" s="34" t="s">
        <v>41</v>
      </c>
      <c r="G13" s="35" t="s">
        <v>42</v>
      </c>
      <c r="H13" s="46"/>
      <c r="I13" s="35" t="s">
        <v>16</v>
      </c>
      <c r="J13" s="46"/>
      <c r="K13" s="147" t="s">
        <v>43</v>
      </c>
      <c r="L13" s="143"/>
      <c r="M13" s="143"/>
      <c r="N13" s="143"/>
      <c r="O13" s="143"/>
      <c r="P13" s="143"/>
      <c r="Q13" s="143"/>
      <c r="R13" s="143"/>
      <c r="S13" s="144"/>
      <c r="W13" s="28"/>
    </row>
    <row r="14" spans="1:26" s="36" customFormat="1" ht="39" customHeight="1" thickBot="1" x14ac:dyDescent="0.3">
      <c r="A14" s="49" t="s">
        <v>17</v>
      </c>
      <c r="B14" s="149"/>
      <c r="C14" s="150"/>
      <c r="D14" s="150"/>
      <c r="E14" s="151"/>
      <c r="F14" s="50" t="s">
        <v>44</v>
      </c>
      <c r="G14" s="152"/>
      <c r="H14" s="153"/>
      <c r="I14" s="153"/>
      <c r="J14" s="154"/>
      <c r="K14" s="148"/>
      <c r="L14" s="145"/>
      <c r="M14" s="145"/>
      <c r="N14" s="145"/>
      <c r="O14" s="145"/>
      <c r="P14" s="145"/>
      <c r="Q14" s="145"/>
      <c r="R14" s="145"/>
      <c r="S14" s="146"/>
      <c r="W14" s="28"/>
    </row>
    <row r="15" spans="1:26" s="36" customFormat="1" ht="39" customHeight="1" thickBot="1" x14ac:dyDescent="0.3">
      <c r="A15" s="44"/>
      <c r="B15" s="44"/>
      <c r="C15" s="44"/>
      <c r="D15" s="44"/>
      <c r="E15" s="39"/>
      <c r="F15" s="40"/>
      <c r="G15" s="41"/>
      <c r="H15" s="41"/>
      <c r="I15" s="41"/>
      <c r="J15" s="41"/>
      <c r="K15" s="38"/>
      <c r="L15" s="41"/>
      <c r="M15" s="41"/>
      <c r="N15" s="41"/>
      <c r="O15" s="41"/>
      <c r="P15" s="158" t="s">
        <v>25</v>
      </c>
      <c r="Q15" s="159"/>
      <c r="R15" s="160" t="s">
        <v>26</v>
      </c>
      <c r="S15" s="161"/>
      <c r="W15" s="28"/>
    </row>
    <row r="16" spans="1:26" s="15" customFormat="1" ht="108" customHeight="1" thickBot="1" x14ac:dyDescent="0.25">
      <c r="A16" s="42" t="s">
        <v>0</v>
      </c>
      <c r="B16" s="47" t="s">
        <v>46</v>
      </c>
      <c r="C16" s="155" t="s">
        <v>8</v>
      </c>
      <c r="D16" s="155"/>
      <c r="E16" s="25" t="s">
        <v>1</v>
      </c>
      <c r="F16" s="25" t="s">
        <v>2</v>
      </c>
      <c r="G16" s="26" t="s">
        <v>19</v>
      </c>
      <c r="H16" s="37" t="s">
        <v>45</v>
      </c>
      <c r="I16" s="37" t="s">
        <v>6</v>
      </c>
      <c r="J16" s="37" t="s">
        <v>33</v>
      </c>
      <c r="K16" s="88" t="s">
        <v>7</v>
      </c>
      <c r="L16" s="89" t="s">
        <v>50</v>
      </c>
      <c r="M16" s="25" t="s">
        <v>49</v>
      </c>
      <c r="N16" s="90" t="s">
        <v>3</v>
      </c>
      <c r="O16" s="91" t="s">
        <v>4</v>
      </c>
      <c r="P16" s="92" t="s">
        <v>27</v>
      </c>
      <c r="Q16" s="104" t="s">
        <v>5</v>
      </c>
      <c r="R16" s="100" t="s">
        <v>22</v>
      </c>
      <c r="S16" s="93" t="s">
        <v>21</v>
      </c>
      <c r="T16" s="16"/>
      <c r="U16" s="16"/>
      <c r="V16" s="16"/>
      <c r="W16" s="16"/>
      <c r="X16" s="16"/>
      <c r="Y16" s="16"/>
      <c r="Z16" s="16"/>
    </row>
    <row r="17" spans="1:26" s="15" customFormat="1" ht="39" customHeight="1" x14ac:dyDescent="0.2">
      <c r="A17" s="162" t="s">
        <v>54</v>
      </c>
      <c r="B17" s="65" t="s">
        <v>55</v>
      </c>
      <c r="C17" s="156" t="s">
        <v>56</v>
      </c>
      <c r="D17" s="157"/>
      <c r="E17" s="66"/>
      <c r="F17" s="66"/>
      <c r="G17" s="67"/>
      <c r="H17" s="68">
        <v>349</v>
      </c>
      <c r="I17" s="69" t="s">
        <v>20</v>
      </c>
      <c r="J17" s="70">
        <v>2.0099999999999998</v>
      </c>
      <c r="K17" s="71">
        <f t="shared" ref="K17:K36" si="0">H17*J17</f>
        <v>701.4899999999999</v>
      </c>
      <c r="L17" s="72" t="e">
        <f t="shared" ref="L17:L36" si="1">M17/G17</f>
        <v>#DIV/0!</v>
      </c>
      <c r="M17" s="73"/>
      <c r="N17" s="74"/>
      <c r="O17" s="94"/>
      <c r="P17" s="97">
        <f t="shared" ref="P17:P36" si="2">M17*(1-O17)</f>
        <v>0</v>
      </c>
      <c r="Q17" s="105">
        <f t="shared" ref="Q17:Q34" si="3">IF(ISERROR(P17/G17),0,(P17/G17)*H17)</f>
        <v>0</v>
      </c>
      <c r="R17" s="101" t="e">
        <f t="shared" ref="R17:R34" si="4">ROUNDUP((H17/G17),0)</f>
        <v>#DIV/0!</v>
      </c>
      <c r="S17" s="75" t="e">
        <f t="shared" ref="S17:S36" si="5">R17*P17</f>
        <v>#DIV/0!</v>
      </c>
      <c r="T17" s="16"/>
      <c r="U17" s="16"/>
      <c r="V17" s="16"/>
      <c r="W17" s="16"/>
      <c r="X17" s="16"/>
      <c r="Y17" s="16"/>
      <c r="Z17" s="16"/>
    </row>
    <row r="18" spans="1:26" s="15" customFormat="1" ht="39" customHeight="1" x14ac:dyDescent="0.2">
      <c r="A18" s="163"/>
      <c r="B18" s="55">
        <v>2018142</v>
      </c>
      <c r="C18" s="110" t="s">
        <v>57</v>
      </c>
      <c r="D18" s="111"/>
      <c r="E18" s="56"/>
      <c r="F18" s="56"/>
      <c r="G18" s="57"/>
      <c r="H18" s="58">
        <v>328</v>
      </c>
      <c r="I18" s="59" t="s">
        <v>20</v>
      </c>
      <c r="J18" s="60">
        <v>2.15</v>
      </c>
      <c r="K18" s="61">
        <f t="shared" si="0"/>
        <v>705.19999999999993</v>
      </c>
      <c r="L18" s="62" t="e">
        <f t="shared" si="1"/>
        <v>#DIV/0!</v>
      </c>
      <c r="M18" s="63"/>
      <c r="N18" s="64"/>
      <c r="O18" s="95"/>
      <c r="P18" s="98">
        <f t="shared" si="2"/>
        <v>0</v>
      </c>
      <c r="Q18" s="106">
        <f t="shared" si="3"/>
        <v>0</v>
      </c>
      <c r="R18" s="102" t="e">
        <f t="shared" si="4"/>
        <v>#DIV/0!</v>
      </c>
      <c r="S18" s="87" t="e">
        <f t="shared" si="5"/>
        <v>#DIV/0!</v>
      </c>
      <c r="T18" s="16"/>
      <c r="U18" s="16"/>
      <c r="V18" s="16"/>
      <c r="W18" s="16"/>
      <c r="X18" s="16"/>
      <c r="Y18" s="16"/>
      <c r="Z18" s="16"/>
    </row>
    <row r="19" spans="1:26" s="15" customFormat="1" ht="39" customHeight="1" x14ac:dyDescent="0.2">
      <c r="A19" s="163"/>
      <c r="B19" s="55">
        <v>2018131</v>
      </c>
      <c r="C19" s="110" t="s">
        <v>58</v>
      </c>
      <c r="D19" s="111"/>
      <c r="E19" s="56"/>
      <c r="F19" s="56"/>
      <c r="G19" s="57"/>
      <c r="H19" s="58">
        <v>916</v>
      </c>
      <c r="I19" s="59" t="s">
        <v>20</v>
      </c>
      <c r="J19" s="60">
        <v>3.11</v>
      </c>
      <c r="K19" s="61">
        <f t="shared" si="0"/>
        <v>2848.7599999999998</v>
      </c>
      <c r="L19" s="62" t="e">
        <f t="shared" si="1"/>
        <v>#DIV/0!</v>
      </c>
      <c r="M19" s="63"/>
      <c r="N19" s="64"/>
      <c r="O19" s="95"/>
      <c r="P19" s="98">
        <f t="shared" si="2"/>
        <v>0</v>
      </c>
      <c r="Q19" s="106">
        <f t="shared" si="3"/>
        <v>0</v>
      </c>
      <c r="R19" s="102" t="e">
        <f t="shared" si="4"/>
        <v>#DIV/0!</v>
      </c>
      <c r="S19" s="87" t="e">
        <f t="shared" si="5"/>
        <v>#DIV/0!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163"/>
      <c r="B20" s="55">
        <v>2018141</v>
      </c>
      <c r="C20" s="110" t="s">
        <v>59</v>
      </c>
      <c r="D20" s="111"/>
      <c r="E20" s="56"/>
      <c r="F20" s="56"/>
      <c r="G20" s="57"/>
      <c r="H20" s="58">
        <v>394</v>
      </c>
      <c r="I20" s="59" t="s">
        <v>20</v>
      </c>
      <c r="J20" s="60">
        <v>2.0363636363636366</v>
      </c>
      <c r="K20" s="61">
        <f t="shared" si="0"/>
        <v>802.32727272727277</v>
      </c>
      <c r="L20" s="62" t="e">
        <f t="shared" si="1"/>
        <v>#DIV/0!</v>
      </c>
      <c r="M20" s="63"/>
      <c r="N20" s="64"/>
      <c r="O20" s="95"/>
      <c r="P20" s="98">
        <f t="shared" si="2"/>
        <v>0</v>
      </c>
      <c r="Q20" s="106">
        <f t="shared" si="3"/>
        <v>0</v>
      </c>
      <c r="R20" s="102" t="e">
        <f t="shared" si="4"/>
        <v>#DIV/0!</v>
      </c>
      <c r="S20" s="87" t="e">
        <f t="shared" si="5"/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163"/>
      <c r="B21" s="55">
        <v>2018132</v>
      </c>
      <c r="C21" s="110" t="s">
        <v>60</v>
      </c>
      <c r="D21" s="111"/>
      <c r="E21" s="56"/>
      <c r="F21" s="56"/>
      <c r="G21" s="57"/>
      <c r="H21" s="58">
        <v>2475</v>
      </c>
      <c r="I21" s="59" t="s">
        <v>20</v>
      </c>
      <c r="J21" s="60">
        <v>2.91</v>
      </c>
      <c r="K21" s="61">
        <f t="shared" si="0"/>
        <v>7202.25</v>
      </c>
      <c r="L21" s="62" t="e">
        <f t="shared" si="1"/>
        <v>#DIV/0!</v>
      </c>
      <c r="M21" s="63"/>
      <c r="N21" s="64"/>
      <c r="O21" s="95"/>
      <c r="P21" s="98">
        <f t="shared" si="2"/>
        <v>0</v>
      </c>
      <c r="Q21" s="106">
        <f t="shared" si="3"/>
        <v>0</v>
      </c>
      <c r="R21" s="102" t="e">
        <f t="shared" si="4"/>
        <v>#DIV/0!</v>
      </c>
      <c r="S21" s="87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63"/>
      <c r="B22" s="55">
        <v>2018133</v>
      </c>
      <c r="C22" s="110" t="s">
        <v>61</v>
      </c>
      <c r="D22" s="111"/>
      <c r="E22" s="56"/>
      <c r="F22" s="56"/>
      <c r="G22" s="57"/>
      <c r="H22" s="58">
        <v>4336</v>
      </c>
      <c r="I22" s="59" t="s">
        <v>20</v>
      </c>
      <c r="J22" s="60">
        <v>2.83</v>
      </c>
      <c r="K22" s="61">
        <f t="shared" si="0"/>
        <v>12270.880000000001</v>
      </c>
      <c r="L22" s="62" t="e">
        <f t="shared" si="1"/>
        <v>#DIV/0!</v>
      </c>
      <c r="M22" s="63"/>
      <c r="N22" s="64"/>
      <c r="O22" s="95"/>
      <c r="P22" s="98">
        <f t="shared" si="2"/>
        <v>0</v>
      </c>
      <c r="Q22" s="106">
        <f t="shared" si="3"/>
        <v>0</v>
      </c>
      <c r="R22" s="102" t="e">
        <f t="shared" si="4"/>
        <v>#DIV/0!</v>
      </c>
      <c r="S22" s="87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63"/>
      <c r="B23" s="55">
        <v>2018144</v>
      </c>
      <c r="C23" s="110" t="s">
        <v>62</v>
      </c>
      <c r="D23" s="111"/>
      <c r="E23" s="56"/>
      <c r="F23" s="56"/>
      <c r="G23" s="57"/>
      <c r="H23" s="58">
        <v>330</v>
      </c>
      <c r="I23" s="59" t="s">
        <v>20</v>
      </c>
      <c r="J23" s="60">
        <v>2.96</v>
      </c>
      <c r="K23" s="61">
        <f t="shared" si="0"/>
        <v>976.8</v>
      </c>
      <c r="L23" s="62" t="e">
        <f t="shared" si="1"/>
        <v>#DIV/0!</v>
      </c>
      <c r="M23" s="63"/>
      <c r="N23" s="6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87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63"/>
      <c r="B24" s="55">
        <v>2018145</v>
      </c>
      <c r="C24" s="110" t="s">
        <v>63</v>
      </c>
      <c r="D24" s="111"/>
      <c r="E24" s="56"/>
      <c r="F24" s="56"/>
      <c r="G24" s="57"/>
      <c r="H24" s="58">
        <v>944</v>
      </c>
      <c r="I24" s="59" t="s">
        <v>20</v>
      </c>
      <c r="J24" s="60">
        <v>2.52</v>
      </c>
      <c r="K24" s="61">
        <f t="shared" si="0"/>
        <v>2378.88</v>
      </c>
      <c r="L24" s="62" t="e">
        <f t="shared" si="1"/>
        <v>#DIV/0!</v>
      </c>
      <c r="M24" s="63"/>
      <c r="N24" s="64"/>
      <c r="O24" s="95"/>
      <c r="P24" s="98">
        <f t="shared" si="2"/>
        <v>0</v>
      </c>
      <c r="Q24" s="106">
        <f t="shared" si="3"/>
        <v>0</v>
      </c>
      <c r="R24" s="102" t="e">
        <f t="shared" si="4"/>
        <v>#DIV/0!</v>
      </c>
      <c r="S24" s="87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63"/>
      <c r="B25" s="55">
        <v>2018134</v>
      </c>
      <c r="C25" s="110" t="s">
        <v>64</v>
      </c>
      <c r="D25" s="111"/>
      <c r="E25" s="56"/>
      <c r="F25" s="56"/>
      <c r="G25" s="57"/>
      <c r="H25" s="58">
        <v>1989</v>
      </c>
      <c r="I25" s="59" t="s">
        <v>20</v>
      </c>
      <c r="J25" s="60">
        <v>2.2999999999999998</v>
      </c>
      <c r="K25" s="61">
        <f t="shared" ref="K25:K31" si="6">H25*J25</f>
        <v>4574.7</v>
      </c>
      <c r="L25" s="62" t="e">
        <f t="shared" ref="L25:L31" si="7">M25/G25</f>
        <v>#DIV/0!</v>
      </c>
      <c r="M25" s="63"/>
      <c r="N25" s="64"/>
      <c r="O25" s="95"/>
      <c r="P25" s="98">
        <f t="shared" ref="P25:P31" si="8">M25*(1-O25)</f>
        <v>0</v>
      </c>
      <c r="Q25" s="106">
        <f t="shared" ref="Q25:Q31" si="9">IF(ISERROR(P25/G25),0,(P25/G25)*H25)</f>
        <v>0</v>
      </c>
      <c r="R25" s="102" t="e">
        <f t="shared" ref="R25:R31" si="10">ROUNDUP((H25/G25),0)</f>
        <v>#DIV/0!</v>
      </c>
      <c r="S25" s="87" t="e">
        <f t="shared" ref="S25:S31" si="11">R25*P25</f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63"/>
      <c r="B26" s="55">
        <v>2018135</v>
      </c>
      <c r="C26" s="110" t="s">
        <v>65</v>
      </c>
      <c r="D26" s="111"/>
      <c r="E26" s="56"/>
      <c r="F26" s="56"/>
      <c r="G26" s="57"/>
      <c r="H26" s="58">
        <v>2864</v>
      </c>
      <c r="I26" s="59" t="s">
        <v>20</v>
      </c>
      <c r="J26" s="60">
        <v>1.76</v>
      </c>
      <c r="K26" s="61">
        <f t="shared" si="6"/>
        <v>5040.6400000000003</v>
      </c>
      <c r="L26" s="62" t="e">
        <f t="shared" si="7"/>
        <v>#DIV/0!</v>
      </c>
      <c r="M26" s="63"/>
      <c r="N26" s="64"/>
      <c r="O26" s="95"/>
      <c r="P26" s="98">
        <f t="shared" si="8"/>
        <v>0</v>
      </c>
      <c r="Q26" s="106">
        <f t="shared" si="9"/>
        <v>0</v>
      </c>
      <c r="R26" s="102" t="e">
        <f t="shared" si="10"/>
        <v>#DIV/0!</v>
      </c>
      <c r="S26" s="87" t="e">
        <f t="shared" si="11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63"/>
      <c r="B27" s="55">
        <v>2018146</v>
      </c>
      <c r="C27" s="110" t="s">
        <v>66</v>
      </c>
      <c r="D27" s="111"/>
      <c r="E27" s="56"/>
      <c r="F27" s="56"/>
      <c r="G27" s="57"/>
      <c r="H27" s="58">
        <v>3115</v>
      </c>
      <c r="I27" s="59" t="s">
        <v>20</v>
      </c>
      <c r="J27" s="60">
        <v>2.6199915824915827</v>
      </c>
      <c r="K27" s="61">
        <f t="shared" si="6"/>
        <v>8161.2737794612804</v>
      </c>
      <c r="L27" s="62" t="e">
        <f t="shared" si="7"/>
        <v>#DIV/0!</v>
      </c>
      <c r="M27" s="63"/>
      <c r="N27" s="64"/>
      <c r="O27" s="95"/>
      <c r="P27" s="98">
        <f t="shared" si="8"/>
        <v>0</v>
      </c>
      <c r="Q27" s="106">
        <f t="shared" si="9"/>
        <v>0</v>
      </c>
      <c r="R27" s="102" t="e">
        <f t="shared" si="10"/>
        <v>#DIV/0!</v>
      </c>
      <c r="S27" s="87" t="e">
        <f t="shared" si="11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63"/>
      <c r="B28" s="55">
        <v>2018136</v>
      </c>
      <c r="C28" s="110" t="s">
        <v>67</v>
      </c>
      <c r="D28" s="111"/>
      <c r="E28" s="56"/>
      <c r="F28" s="56"/>
      <c r="G28" s="57"/>
      <c r="H28" s="58">
        <v>3134</v>
      </c>
      <c r="I28" s="59" t="s">
        <v>20</v>
      </c>
      <c r="J28" s="60">
        <v>2.0499999999999998</v>
      </c>
      <c r="K28" s="61">
        <f t="shared" si="6"/>
        <v>6424.7</v>
      </c>
      <c r="L28" s="62" t="e">
        <f t="shared" si="7"/>
        <v>#DIV/0!</v>
      </c>
      <c r="M28" s="63"/>
      <c r="N28" s="64"/>
      <c r="O28" s="95"/>
      <c r="P28" s="98">
        <f t="shared" si="8"/>
        <v>0</v>
      </c>
      <c r="Q28" s="106">
        <f t="shared" si="9"/>
        <v>0</v>
      </c>
      <c r="R28" s="102" t="e">
        <f t="shared" si="10"/>
        <v>#DIV/0!</v>
      </c>
      <c r="S28" s="87" t="e">
        <f t="shared" si="11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2">
      <c r="A29" s="163"/>
      <c r="B29" s="55">
        <v>2018137</v>
      </c>
      <c r="C29" s="110" t="s">
        <v>68</v>
      </c>
      <c r="D29" s="111"/>
      <c r="E29" s="56"/>
      <c r="F29" s="56"/>
      <c r="G29" s="57"/>
      <c r="H29" s="58">
        <v>1726</v>
      </c>
      <c r="I29" s="59" t="s">
        <v>20</v>
      </c>
      <c r="J29" s="60">
        <v>2.58</v>
      </c>
      <c r="K29" s="61">
        <f t="shared" si="6"/>
        <v>4453.08</v>
      </c>
      <c r="L29" s="62" t="e">
        <f t="shared" si="7"/>
        <v>#DIV/0!</v>
      </c>
      <c r="M29" s="63"/>
      <c r="N29" s="64"/>
      <c r="O29" s="95"/>
      <c r="P29" s="98">
        <f t="shared" si="8"/>
        <v>0</v>
      </c>
      <c r="Q29" s="106">
        <f t="shared" si="9"/>
        <v>0</v>
      </c>
      <c r="R29" s="102" t="e">
        <f t="shared" si="10"/>
        <v>#DIV/0!</v>
      </c>
      <c r="S29" s="87" t="e">
        <f t="shared" si="11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2">
      <c r="A30" s="163"/>
      <c r="B30" s="55">
        <v>2018138</v>
      </c>
      <c r="C30" s="110" t="s">
        <v>69</v>
      </c>
      <c r="D30" s="111"/>
      <c r="E30" s="56"/>
      <c r="F30" s="56"/>
      <c r="G30" s="57"/>
      <c r="H30" s="58">
        <v>1160</v>
      </c>
      <c r="I30" s="59" t="s">
        <v>20</v>
      </c>
      <c r="J30" s="60">
        <v>3.64</v>
      </c>
      <c r="K30" s="61">
        <f t="shared" si="6"/>
        <v>4222.4000000000005</v>
      </c>
      <c r="L30" s="62" t="e">
        <f t="shared" si="7"/>
        <v>#DIV/0!</v>
      </c>
      <c r="M30" s="63"/>
      <c r="N30" s="64"/>
      <c r="O30" s="95"/>
      <c r="P30" s="98">
        <f t="shared" si="8"/>
        <v>0</v>
      </c>
      <c r="Q30" s="106">
        <f t="shared" si="9"/>
        <v>0</v>
      </c>
      <c r="R30" s="102" t="e">
        <f t="shared" si="10"/>
        <v>#DIV/0!</v>
      </c>
      <c r="S30" s="87" t="e">
        <f t="shared" si="11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2">
      <c r="A31" s="163"/>
      <c r="B31" s="55">
        <v>2018139</v>
      </c>
      <c r="C31" s="110" t="s">
        <v>70</v>
      </c>
      <c r="D31" s="111"/>
      <c r="E31" s="56"/>
      <c r="F31" s="56"/>
      <c r="G31" s="57"/>
      <c r="H31" s="58">
        <v>640</v>
      </c>
      <c r="I31" s="59" t="s">
        <v>20</v>
      </c>
      <c r="J31" s="60">
        <v>3.77</v>
      </c>
      <c r="K31" s="61">
        <f t="shared" si="6"/>
        <v>2412.8000000000002</v>
      </c>
      <c r="L31" s="62" t="e">
        <f t="shared" si="7"/>
        <v>#DIV/0!</v>
      </c>
      <c r="M31" s="63"/>
      <c r="N31" s="64"/>
      <c r="O31" s="95"/>
      <c r="P31" s="98">
        <f t="shared" si="8"/>
        <v>0</v>
      </c>
      <c r="Q31" s="106">
        <f t="shared" si="9"/>
        <v>0</v>
      </c>
      <c r="R31" s="102" t="e">
        <f t="shared" si="10"/>
        <v>#DIV/0!</v>
      </c>
      <c r="S31" s="87" t="e">
        <f t="shared" si="11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x14ac:dyDescent="0.2">
      <c r="A32" s="163"/>
      <c r="B32" s="55">
        <v>2018140</v>
      </c>
      <c r="C32" s="110" t="s">
        <v>71</v>
      </c>
      <c r="D32" s="111"/>
      <c r="E32" s="56"/>
      <c r="F32" s="56"/>
      <c r="G32" s="57"/>
      <c r="H32" s="58">
        <v>963</v>
      </c>
      <c r="I32" s="59" t="s">
        <v>20</v>
      </c>
      <c r="J32" s="60">
        <v>2.46</v>
      </c>
      <c r="K32" s="61">
        <f t="shared" si="0"/>
        <v>2368.98</v>
      </c>
      <c r="L32" s="62" t="e">
        <f t="shared" si="1"/>
        <v>#DIV/0!</v>
      </c>
      <c r="M32" s="63"/>
      <c r="N32" s="64"/>
      <c r="O32" s="95"/>
      <c r="P32" s="98">
        <f t="shared" si="2"/>
        <v>0</v>
      </c>
      <c r="Q32" s="106">
        <f t="shared" si="3"/>
        <v>0</v>
      </c>
      <c r="R32" s="102" t="e">
        <f t="shared" si="4"/>
        <v>#DIV/0!</v>
      </c>
      <c r="S32" s="87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s="15" customFormat="1" ht="39" customHeight="1" x14ac:dyDescent="0.2">
      <c r="A33" s="163"/>
      <c r="B33" s="55">
        <v>2018149</v>
      </c>
      <c r="C33" s="110" t="s">
        <v>72</v>
      </c>
      <c r="D33" s="111"/>
      <c r="E33" s="56"/>
      <c r="F33" s="56"/>
      <c r="G33" s="57"/>
      <c r="H33" s="58">
        <v>322</v>
      </c>
      <c r="I33" s="59" t="s">
        <v>20</v>
      </c>
      <c r="J33" s="60">
        <v>3.55</v>
      </c>
      <c r="K33" s="61">
        <f t="shared" si="0"/>
        <v>1143.0999999999999</v>
      </c>
      <c r="L33" s="62" t="e">
        <f t="shared" si="1"/>
        <v>#DIV/0!</v>
      </c>
      <c r="M33" s="63"/>
      <c r="N33" s="64"/>
      <c r="O33" s="95"/>
      <c r="P33" s="98">
        <f t="shared" si="2"/>
        <v>0</v>
      </c>
      <c r="Q33" s="106">
        <f t="shared" ref="Q33" si="12">IF(ISERROR(P33/G33),0,(P33/G33)*H33)</f>
        <v>0</v>
      </c>
      <c r="R33" s="102" t="e">
        <f t="shared" ref="R33" si="13">ROUNDUP((H33/G33),0)</f>
        <v>#DIV/0!</v>
      </c>
      <c r="S33" s="87" t="e">
        <f t="shared" si="5"/>
        <v>#DIV/0!</v>
      </c>
      <c r="T33" s="16"/>
      <c r="U33" s="16"/>
      <c r="V33" s="16"/>
      <c r="W33" s="16"/>
      <c r="X33" s="16"/>
      <c r="Y33" s="16"/>
      <c r="Z33" s="16"/>
    </row>
    <row r="34" spans="1:26" s="15" customFormat="1" ht="39" customHeight="1" x14ac:dyDescent="0.2">
      <c r="A34" s="163"/>
      <c r="B34" s="55">
        <v>2018143</v>
      </c>
      <c r="C34" s="110" t="s">
        <v>73</v>
      </c>
      <c r="D34" s="111"/>
      <c r="E34" s="56"/>
      <c r="F34" s="56"/>
      <c r="G34" s="57"/>
      <c r="H34" s="58">
        <v>110</v>
      </c>
      <c r="I34" s="59" t="s">
        <v>20</v>
      </c>
      <c r="J34" s="60">
        <v>4.3499999999999996</v>
      </c>
      <c r="K34" s="61">
        <f t="shared" si="0"/>
        <v>478.49999999999994</v>
      </c>
      <c r="L34" s="62" t="e">
        <f t="shared" si="1"/>
        <v>#DIV/0!</v>
      </c>
      <c r="M34" s="63"/>
      <c r="N34" s="64"/>
      <c r="O34" s="95"/>
      <c r="P34" s="98">
        <f t="shared" si="2"/>
        <v>0</v>
      </c>
      <c r="Q34" s="106">
        <f t="shared" si="3"/>
        <v>0</v>
      </c>
      <c r="R34" s="102" t="e">
        <f t="shared" si="4"/>
        <v>#DIV/0!</v>
      </c>
      <c r="S34" s="87" t="e">
        <f t="shared" si="5"/>
        <v>#DIV/0!</v>
      </c>
      <c r="T34" s="16"/>
      <c r="U34" s="16"/>
      <c r="V34" s="16"/>
      <c r="W34" s="16"/>
      <c r="X34" s="16"/>
      <c r="Y34" s="16"/>
      <c r="Z34" s="16"/>
    </row>
    <row r="35" spans="1:26" s="15" customFormat="1" ht="39" customHeight="1" x14ac:dyDescent="0.2">
      <c r="A35" s="163"/>
      <c r="B35" s="55">
        <v>2018148</v>
      </c>
      <c r="C35" s="110" t="s">
        <v>74</v>
      </c>
      <c r="D35" s="111"/>
      <c r="E35" s="56"/>
      <c r="F35" s="56"/>
      <c r="G35" s="57"/>
      <c r="H35" s="58">
        <v>182</v>
      </c>
      <c r="I35" s="59" t="s">
        <v>20</v>
      </c>
      <c r="J35" s="60">
        <v>4</v>
      </c>
      <c r="K35" s="61">
        <f t="shared" si="0"/>
        <v>728</v>
      </c>
      <c r="L35" s="62" t="e">
        <f t="shared" si="1"/>
        <v>#DIV/0!</v>
      </c>
      <c r="M35" s="63"/>
      <c r="N35" s="64"/>
      <c r="O35" s="95"/>
      <c r="P35" s="98">
        <f t="shared" si="2"/>
        <v>0</v>
      </c>
      <c r="Q35" s="106">
        <f t="shared" ref="Q35:Q36" si="14">IF(ISERROR(P35/G35),0,(P35/G35)*H35)</f>
        <v>0</v>
      </c>
      <c r="R35" s="102" t="e">
        <f t="shared" ref="R35:R36" si="15">ROUNDUP((H35/G35),0)</f>
        <v>#DIV/0!</v>
      </c>
      <c r="S35" s="87" t="e">
        <f t="shared" si="5"/>
        <v>#DIV/0!</v>
      </c>
      <c r="T35" s="16"/>
      <c r="U35" s="16"/>
      <c r="V35" s="16"/>
      <c r="W35" s="16"/>
      <c r="X35" s="16"/>
      <c r="Y35" s="16"/>
      <c r="Z35" s="16"/>
    </row>
    <row r="36" spans="1:26" s="15" customFormat="1" ht="39" customHeight="1" thickBot="1" x14ac:dyDescent="0.25">
      <c r="A36" s="164"/>
      <c r="B36" s="76">
        <v>2018147</v>
      </c>
      <c r="C36" s="141" t="s">
        <v>75</v>
      </c>
      <c r="D36" s="142"/>
      <c r="E36" s="77"/>
      <c r="F36" s="77"/>
      <c r="G36" s="78"/>
      <c r="H36" s="79">
        <v>1836</v>
      </c>
      <c r="I36" s="80" t="s">
        <v>20</v>
      </c>
      <c r="J36" s="81">
        <v>5.43</v>
      </c>
      <c r="K36" s="82">
        <f t="shared" si="0"/>
        <v>9969.48</v>
      </c>
      <c r="L36" s="83" t="e">
        <f t="shared" si="1"/>
        <v>#DIV/0!</v>
      </c>
      <c r="M36" s="84"/>
      <c r="N36" s="85"/>
      <c r="O36" s="96"/>
      <c r="P36" s="99">
        <f t="shared" si="2"/>
        <v>0</v>
      </c>
      <c r="Q36" s="107">
        <f t="shared" si="14"/>
        <v>0</v>
      </c>
      <c r="R36" s="103" t="e">
        <f t="shared" si="15"/>
        <v>#DIV/0!</v>
      </c>
      <c r="S36" s="86" t="e">
        <f t="shared" si="5"/>
        <v>#DIV/0!</v>
      </c>
      <c r="T36" s="16"/>
      <c r="U36" s="16"/>
      <c r="V36" s="16"/>
      <c r="W36" s="16"/>
      <c r="X36" s="16"/>
      <c r="Y36" s="16"/>
      <c r="Z36" s="16"/>
    </row>
    <row r="37" spans="1:2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140"/>
      <c r="B38" s="140"/>
      <c r="C38" s="140"/>
      <c r="D38" s="140"/>
      <c r="E38" s="140"/>
      <c r="F38" s="140"/>
      <c r="G38" s="140"/>
      <c r="H38" s="22"/>
      <c r="I38" s="1"/>
      <c r="J38" s="1"/>
      <c r="K38" s="1"/>
      <c r="L38" s="1"/>
      <c r="M38" s="1"/>
      <c r="N38" s="5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thickBot="1" x14ac:dyDescent="0.3">
      <c r="A39" s="140"/>
      <c r="B39" s="140"/>
      <c r="C39" s="140"/>
      <c r="D39" s="140"/>
      <c r="E39" s="140"/>
      <c r="F39" s="140"/>
      <c r="G39" s="140"/>
      <c r="H39" s="22"/>
      <c r="I39" s="2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thickBot="1" x14ac:dyDescent="0.3">
      <c r="A40" s="140"/>
      <c r="B40" s="140"/>
      <c r="C40" s="140"/>
      <c r="D40" s="140"/>
      <c r="E40" s="140"/>
      <c r="F40" s="140"/>
      <c r="G40" s="140"/>
      <c r="H40" s="22"/>
      <c r="I40" s="1"/>
      <c r="J40" s="5" t="s">
        <v>47</v>
      </c>
      <c r="K40" s="6">
        <f>SUM(K17:K39)</f>
        <v>77864.241052188561</v>
      </c>
      <c r="L40" s="24"/>
      <c r="M40" s="1"/>
      <c r="N40" s="7"/>
      <c r="O40" s="7"/>
      <c r="P40" s="7"/>
      <c r="Q40" s="6">
        <f>SUM(Q17:Q39)</f>
        <v>0</v>
      </c>
      <c r="R40" s="1"/>
      <c r="S40" s="6" t="e">
        <f>SUM(S17:S36)</f>
        <v>#DIV/0!</v>
      </c>
      <c r="T40" s="1"/>
      <c r="U40" s="1"/>
      <c r="V40" s="1"/>
      <c r="W40" s="1"/>
      <c r="X40" s="1"/>
      <c r="Y40" s="1"/>
      <c r="Z40" s="1"/>
    </row>
    <row r="41" spans="1:26" ht="15.75" thickBot="1" x14ac:dyDescent="0.3">
      <c r="A41" s="1"/>
      <c r="B41" s="1"/>
      <c r="C41" s="1"/>
      <c r="D41" s="20"/>
      <c r="E41" s="21"/>
      <c r="F41" s="18"/>
      <c r="G41" s="19"/>
      <c r="H41" s="2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thickBot="1" x14ac:dyDescent="0.3">
      <c r="A42" s="43"/>
      <c r="B42" s="43"/>
      <c r="C42" s="43"/>
      <c r="D42" s="43"/>
      <c r="E42" s="43"/>
      <c r="F42" s="108" t="s">
        <v>53</v>
      </c>
      <c r="G42" s="108"/>
      <c r="H42" s="108"/>
      <c r="I42" s="108"/>
      <c r="J42" s="109"/>
      <c r="K42" s="6">
        <f>K40*2</f>
        <v>155728.48210437712</v>
      </c>
      <c r="L42" s="1"/>
      <c r="M42" s="1"/>
      <c r="N42" s="1"/>
      <c r="O42" s="5"/>
      <c r="P42" s="1"/>
      <c r="Q42" s="6">
        <f>Q40*2</f>
        <v>0</v>
      </c>
      <c r="R42" s="1"/>
      <c r="S42" s="6" t="e">
        <f>S40*2</f>
        <v>#DIV/0!</v>
      </c>
      <c r="T42" s="1"/>
      <c r="U42" s="1"/>
      <c r="V42" s="1"/>
      <c r="W42" s="1"/>
      <c r="X42" s="1"/>
      <c r="Y42" s="1"/>
      <c r="Z42" s="1"/>
    </row>
    <row r="43" spans="1:2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8" t="s">
        <v>23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0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0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 t="s">
        <v>32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9"/>
      <c r="N47" s="9"/>
      <c r="O47" s="9"/>
      <c r="P47" s="9"/>
      <c r="Q47" s="9"/>
      <c r="R47" s="10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0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 t="s">
        <v>24</v>
      </c>
      <c r="B49" s="11"/>
      <c r="C49" s="11"/>
      <c r="D49" s="11"/>
      <c r="E49" s="11"/>
      <c r="F49" s="11"/>
      <c r="G49" s="11"/>
      <c r="H49" s="54"/>
      <c r="I49" s="11"/>
      <c r="J49" s="11"/>
      <c r="K49" s="11"/>
      <c r="L49" s="11"/>
      <c r="M49" s="11"/>
      <c r="N49" s="11"/>
      <c r="O49" s="11"/>
      <c r="P49" s="11"/>
      <c r="Q49" s="11"/>
      <c r="R49" s="10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2" t="s">
        <v>28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2" t="s">
        <v>29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2" t="s">
        <v>30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38" t="s">
        <v>48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7"/>
      <c r="M58" s="13"/>
      <c r="N58" s="13"/>
      <c r="O58" s="13"/>
      <c r="P58" s="13"/>
      <c r="Q58" s="13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38" t="s">
        <v>31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7"/>
      <c r="M60" s="13"/>
      <c r="N60" s="13"/>
      <c r="O60" s="13"/>
      <c r="P60" s="13"/>
      <c r="Q60" s="13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"/>
      <c r="S62" s="1"/>
      <c r="T62" s="1"/>
      <c r="U62" s="1"/>
      <c r="V62" s="1"/>
      <c r="W62" s="1"/>
      <c r="X62" s="1"/>
      <c r="Y62" s="1"/>
      <c r="Z62" s="1"/>
    </row>
  </sheetData>
  <sheetProtection selectLockedCells="1"/>
  <protectedRanges>
    <protectedRange sqref="F8:H8" name="Rango1"/>
    <protectedRange sqref="D10:E14 Q10:Q14 Q15 D15:E15" name="Rango1_1"/>
  </protectedRanges>
  <mergeCells count="49">
    <mergeCell ref="C16:D16"/>
    <mergeCell ref="C17:D17"/>
    <mergeCell ref="P15:Q15"/>
    <mergeCell ref="R15:S15"/>
    <mergeCell ref="A17:A36"/>
    <mergeCell ref="C28:D28"/>
    <mergeCell ref="C29:D29"/>
    <mergeCell ref="C30:D30"/>
    <mergeCell ref="C31:D31"/>
    <mergeCell ref="C18:D18"/>
    <mergeCell ref="C19:D19"/>
    <mergeCell ref="C20:D20"/>
    <mergeCell ref="C21:D21"/>
    <mergeCell ref="C22:D22"/>
    <mergeCell ref="C23:D23"/>
    <mergeCell ref="L13:S14"/>
    <mergeCell ref="B13:E13"/>
    <mergeCell ref="K13:K14"/>
    <mergeCell ref="B14:E14"/>
    <mergeCell ref="G14:J14"/>
    <mergeCell ref="A59:Q59"/>
    <mergeCell ref="A38:G40"/>
    <mergeCell ref="A57:R57"/>
    <mergeCell ref="C35:D35"/>
    <mergeCell ref="C36:D36"/>
    <mergeCell ref="B6:S6"/>
    <mergeCell ref="L12:S12"/>
    <mergeCell ref="K10:K11"/>
    <mergeCell ref="L10:S11"/>
    <mergeCell ref="A9:J9"/>
    <mergeCell ref="B10:E10"/>
    <mergeCell ref="G10:J10"/>
    <mergeCell ref="B11:E11"/>
    <mergeCell ref="G11:J11"/>
    <mergeCell ref="A7:C7"/>
    <mergeCell ref="A8:C8"/>
    <mergeCell ref="D7:P7"/>
    <mergeCell ref="E8:M8"/>
    <mergeCell ref="D12:E12"/>
    <mergeCell ref="G12:J12"/>
    <mergeCell ref="K9:S9"/>
    <mergeCell ref="F42:J42"/>
    <mergeCell ref="C24:D24"/>
    <mergeCell ref="C32:D32"/>
    <mergeCell ref="C34:D34"/>
    <mergeCell ref="C33:D33"/>
    <mergeCell ref="C25:D25"/>
    <mergeCell ref="C26:D26"/>
    <mergeCell ref="C27:D27"/>
  </mergeCells>
  <pageMargins left="0.7" right="0.7" top="0.75" bottom="0.75" header="0.3" footer="0.3"/>
  <pageSetup paperSize="8" scale="53" fitToHeight="0" orientation="landscape" r:id="rId1"/>
  <ignoredErrors>
    <ignoredError sqref="B1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2025-09-30T05:55:55Z</cp:lastPrinted>
  <dcterms:created xsi:type="dcterms:W3CDTF">2017-04-20T06:50:43Z</dcterms:created>
  <dcterms:modified xsi:type="dcterms:W3CDTF">2025-09-30T05:56:25Z</dcterms:modified>
</cp:coreProperties>
</file>